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Programación Plurianual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Diego Alberto Endara Auz</author>
  </authors>
  <commentList>
    <comment ref="E38" authorId="0">
      <text>
        <r>
          <rPr>
            <b/>
            <sz val="9"/>
            <rFont val="Tahoma"/>
            <family val="2"/>
          </rPr>
          <t>Verificar que sea 100%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<sst xmlns="http://schemas.openxmlformats.org/spreadsheetml/2006/main" count="93" uniqueCount="66">
  <si>
    <t>PROGRAMACIÓN PLURIANUAL DE METAS - PROYECTOS DE INVERSIÓN NUEVOS</t>
  </si>
  <si>
    <t>CUP:</t>
  </si>
  <si>
    <t>NOMBRE DEL PROYECTO:</t>
  </si>
  <si>
    <t>1. PROGRAMACIÓN DE META DE PROPÓSITO</t>
  </si>
  <si>
    <t>ESTRUCTURA DE META DE PROPÓSITO</t>
  </si>
  <si>
    <t>PROGRAMACIÓN ANUAL (Período de ejecución planificado)</t>
  </si>
  <si>
    <t>Indicador de Propósito</t>
  </si>
  <si>
    <t>Meta Propósito</t>
  </si>
  <si>
    <t>Unidad de medida</t>
  </si>
  <si>
    <t xml:space="preserve">Ponderación (%) </t>
  </si>
  <si>
    <t>AÑO 2022</t>
  </si>
  <si>
    <t>AÑO 2023</t>
  </si>
  <si>
    <t>AÑO 2024</t>
  </si>
  <si>
    <t>AÑO 2025</t>
  </si>
  <si>
    <t xml:space="preserve">Total Anual </t>
  </si>
  <si>
    <t>Descripción del Indicador de propósito</t>
  </si>
  <si>
    <t>Ha</t>
  </si>
  <si>
    <t>Meta Anual Ponderada *</t>
  </si>
  <si>
    <t>(*) Meta Anual Ponderada = (Meta año* Ponderación)/ Meta Propósito</t>
  </si>
  <si>
    <t>2. PROGRAMACIÓN DE METAS POR COMPONENTES</t>
  </si>
  <si>
    <t>ESTRUCTURA DE METAS POR COMPONENTES (Marco Lógico)</t>
  </si>
  <si>
    <t>Componente</t>
  </si>
  <si>
    <t>Indicador</t>
  </si>
  <si>
    <t xml:space="preserve">Meta Total del Proyecto </t>
  </si>
  <si>
    <t>Unidad</t>
  </si>
  <si>
    <t>Total Acumulado</t>
  </si>
  <si>
    <t>% Ponderado</t>
  </si>
  <si>
    <t>Unidades</t>
  </si>
  <si>
    <t>COMPONENTE 1</t>
  </si>
  <si>
    <t>Componente 1</t>
  </si>
  <si>
    <t>Indicador 1.1</t>
  </si>
  <si>
    <t>Libros</t>
  </si>
  <si>
    <t>Indicador 1.2</t>
  </si>
  <si>
    <t>Estudiantes</t>
  </si>
  <si>
    <t>Indicador 1.3</t>
  </si>
  <si>
    <t>Profesores</t>
  </si>
  <si>
    <t>COMPONENTE 2</t>
  </si>
  <si>
    <t>Componente 2</t>
  </si>
  <si>
    <t>Indicador 2.1</t>
  </si>
  <si>
    <t>Indicador 2.2</t>
  </si>
  <si>
    <t>plg.</t>
  </si>
  <si>
    <t>Indicador 2.3</t>
  </si>
  <si>
    <t>kg</t>
  </si>
  <si>
    <t>COMPONENTE 3</t>
  </si>
  <si>
    <t>Componente 3</t>
  </si>
  <si>
    <t>Indicador 3.1</t>
  </si>
  <si>
    <t>Indicador 3.2</t>
  </si>
  <si>
    <t>litros</t>
  </si>
  <si>
    <t>Indicador 3.3</t>
  </si>
  <si>
    <t>unidades</t>
  </si>
  <si>
    <t>COMPONENTE 4</t>
  </si>
  <si>
    <t>Componente 4</t>
  </si>
  <si>
    <t>Indicador 4.1</t>
  </si>
  <si>
    <t>casas</t>
  </si>
  <si>
    <t>Indicador 4.2</t>
  </si>
  <si>
    <t>km</t>
  </si>
  <si>
    <t>Indicador 4.3</t>
  </si>
  <si>
    <t>-</t>
  </si>
  <si>
    <t>COMPONENTE 5</t>
  </si>
  <si>
    <t>Componente 5</t>
  </si>
  <si>
    <t>Indicador 5.1</t>
  </si>
  <si>
    <t>Indicador 5.2</t>
  </si>
  <si>
    <t>Indicador 5.3</t>
  </si>
  <si>
    <r>
      <rPr>
        <b/>
        <sz val="11"/>
        <rFont val="Cambria"/>
        <family val="1"/>
      </rPr>
      <t>Elaborado:</t>
    </r>
    <r>
      <rPr>
        <sz val="11"/>
        <rFont val="Cambria"/>
        <family val="1"/>
      </rPr>
      <t xml:space="preserve">   DSI 09-2021</t>
    </r>
  </si>
  <si>
    <r>
      <t>m</t>
    </r>
    <r>
      <rPr>
        <vertAlign val="superscript"/>
        <sz val="10"/>
        <color indexed="17"/>
        <rFont val="Cambria"/>
        <family val="1"/>
      </rPr>
      <t>2</t>
    </r>
  </si>
  <si>
    <r>
      <rPr>
        <b/>
        <sz val="11"/>
        <rFont val="Cambria"/>
        <family val="1"/>
      </rPr>
      <t xml:space="preserve">Nota: </t>
    </r>
    <r>
      <rPr>
        <sz val="11"/>
        <rFont val="Cambria"/>
        <family val="1"/>
      </rPr>
      <t>Ingresar información únicamente en las celdas blancas. Y sustituir los textos únicamente  de color tomate</t>
    </r>
  </si>
</sst>
</file>

<file path=xl/styles.xml><?xml version="1.0" encoding="utf-8"?>
<styleSheet xmlns="http://schemas.openxmlformats.org/spreadsheetml/2006/main">
  <numFmts count="14">
    <numFmt numFmtId="5" formatCode="&quot;VT&quot;#,##0;\-&quot;VT&quot;#,##0"/>
    <numFmt numFmtId="6" formatCode="&quot;VT&quot;#,##0;[Red]\-&quot;VT&quot;#,##0"/>
    <numFmt numFmtId="7" formatCode="&quot;VT&quot;#,##0.00;\-&quot;VT&quot;#,##0.00"/>
    <numFmt numFmtId="8" formatCode="&quot;VT&quot;#,##0.00;[Red]\-&quot;VT&quot;#,##0.00"/>
    <numFmt numFmtId="42" formatCode="_-&quot;VT&quot;* #,##0_-;\-&quot;VT&quot;* #,##0_-;_-&quot;VT&quot;* &quot;-&quot;_-;_-@_-"/>
    <numFmt numFmtId="41" formatCode="_-* #,##0_-;\-* #,##0_-;_-* &quot;-&quot;_-;_-@_-"/>
    <numFmt numFmtId="44" formatCode="_-&quot;VT&quot;* #,##0.00_-;\-&quot;VT&quot;* #,##0.00_-;_-&quot;VT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\ #,##0.0"/>
    <numFmt numFmtId="169" formatCode="_(* #,##0.0%_);_(* \(#,##0.0\);_(* &quot;-&quot;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6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name val="Cambria"/>
      <family val="1"/>
    </font>
    <font>
      <sz val="11"/>
      <color indexed="23"/>
      <name val="Cambria"/>
      <family val="1"/>
    </font>
    <font>
      <sz val="10"/>
      <color indexed="53"/>
      <name val="Cambria"/>
      <family val="1"/>
    </font>
    <font>
      <sz val="11"/>
      <color indexed="36"/>
      <name val="Cambria"/>
      <family val="1"/>
    </font>
    <font>
      <vertAlign val="superscript"/>
      <sz val="10"/>
      <color indexed="17"/>
      <name val="Cambria"/>
      <family val="1"/>
    </font>
    <font>
      <sz val="11"/>
      <color indexed="53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theme="0" tint="-0.4999699890613556"/>
      <name val="Cambria"/>
      <family val="1"/>
    </font>
    <font>
      <sz val="11"/>
      <color theme="7"/>
      <name val="Cambria"/>
      <family val="1"/>
    </font>
    <font>
      <sz val="10"/>
      <color theme="9"/>
      <name val="Cambria"/>
      <family val="1"/>
    </font>
    <font>
      <sz val="11"/>
      <color theme="9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8" fontId="9" fillId="21" borderId="16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67" fontId="15" fillId="21" borderId="17" xfId="53" applyNumberFormat="1" applyFont="1" applyFill="1" applyBorder="1" applyAlignment="1">
      <alignment horizontal="center" vertical="center"/>
    </xf>
    <xf numFmtId="167" fontId="15" fillId="33" borderId="18" xfId="53" applyNumberFormat="1" applyFont="1" applyFill="1" applyBorder="1" applyAlignment="1">
      <alignment horizontal="center" vertical="center"/>
    </xf>
    <xf numFmtId="167" fontId="15" fillId="33" borderId="19" xfId="53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11" fillId="8" borderId="2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167" fontId="11" fillId="2" borderId="12" xfId="53" applyNumberFormat="1" applyFont="1" applyFill="1" applyBorder="1" applyAlignment="1">
      <alignment horizontal="center"/>
    </xf>
    <xf numFmtId="166" fontId="15" fillId="2" borderId="21" xfId="47" applyNumberFormat="1" applyFont="1" applyFill="1" applyBorder="1" applyAlignment="1">
      <alignment/>
    </xf>
    <xf numFmtId="169" fontId="11" fillId="2" borderId="22" xfId="53" applyNumberFormat="1" applyFont="1" applyFill="1" applyBorder="1" applyAlignment="1">
      <alignment horizontal="center"/>
    </xf>
    <xf numFmtId="166" fontId="15" fillId="2" borderId="22" xfId="47" applyNumberFormat="1" applyFont="1" applyFill="1" applyBorder="1" applyAlignment="1">
      <alignment/>
    </xf>
    <xf numFmtId="166" fontId="15" fillId="2" borderId="20" xfId="47" applyNumberFormat="1" applyFont="1" applyFill="1" applyBorder="1" applyAlignment="1">
      <alignment/>
    </xf>
    <xf numFmtId="169" fontId="11" fillId="2" borderId="12" xfId="53" applyNumberFormat="1" applyFont="1" applyFill="1" applyBorder="1" applyAlignment="1">
      <alignment horizontal="center"/>
    </xf>
    <xf numFmtId="169" fontId="15" fillId="33" borderId="11" xfId="53" applyNumberFormat="1" applyFont="1" applyFill="1" applyBorder="1" applyAlignment="1">
      <alignment horizontal="center"/>
    </xf>
    <xf numFmtId="166" fontId="15" fillId="33" borderId="20" xfId="47" applyNumberFormat="1" applyFont="1" applyFill="1" applyBorder="1" applyAlignment="1">
      <alignment horizontal="center"/>
    </xf>
    <xf numFmtId="169" fontId="15" fillId="33" borderId="16" xfId="53" applyNumberFormat="1" applyFont="1" applyFill="1" applyBorder="1" applyAlignment="1">
      <alignment horizontal="center"/>
    </xf>
    <xf numFmtId="169" fontId="15" fillId="33" borderId="18" xfId="53" applyNumberFormat="1" applyFont="1" applyFill="1" applyBorder="1" applyAlignment="1">
      <alignment horizontal="center"/>
    </xf>
    <xf numFmtId="169" fontId="15" fillId="33" borderId="19" xfId="53" applyNumberFormat="1" applyFont="1" applyFill="1" applyBorder="1" applyAlignment="1">
      <alignment horizontal="center"/>
    </xf>
    <xf numFmtId="167" fontId="9" fillId="0" borderId="0" xfId="0" applyNumberFormat="1" applyFont="1" applyAlignment="1">
      <alignment/>
    </xf>
    <xf numFmtId="10" fontId="9" fillId="21" borderId="11" xfId="0" applyNumberFormat="1" applyFont="1" applyFill="1" applyBorder="1" applyAlignment="1">
      <alignment horizontal="center"/>
    </xf>
    <xf numFmtId="10" fontId="53" fillId="21" borderId="11" xfId="0" applyNumberFormat="1" applyFont="1" applyFill="1" applyBorder="1" applyAlignment="1">
      <alignment horizontal="center"/>
    </xf>
    <xf numFmtId="167" fontId="53" fillId="0" borderId="0" xfId="53" applyNumberFormat="1" applyFont="1" applyAlignment="1">
      <alignment/>
    </xf>
    <xf numFmtId="10" fontId="55" fillId="21" borderId="11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/>
    </xf>
    <xf numFmtId="166" fontId="56" fillId="0" borderId="11" xfId="47" applyNumberFormat="1" applyFont="1" applyFill="1" applyBorder="1" applyAlignment="1">
      <alignment/>
    </xf>
    <xf numFmtId="167" fontId="56" fillId="0" borderId="16" xfId="53" applyNumberFormat="1" applyFont="1" applyFill="1" applyBorder="1" applyAlignment="1">
      <alignment horizontal="center"/>
    </xf>
    <xf numFmtId="168" fontId="57" fillId="0" borderId="10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67" fontId="56" fillId="0" borderId="16" xfId="53" applyNumberFormat="1" applyFont="1" applyFill="1" applyBorder="1" applyAlignment="1">
      <alignment horizontal="center" vertical="center"/>
    </xf>
    <xf numFmtId="166" fontId="56" fillId="0" borderId="20" xfId="47" applyNumberFormat="1" applyFont="1" applyFill="1" applyBorder="1" applyAlignment="1">
      <alignment horizontal="center" vertical="center"/>
    </xf>
    <xf numFmtId="166" fontId="56" fillId="0" borderId="11" xfId="47" applyNumberFormat="1" applyFont="1" applyFill="1" applyBorder="1" applyAlignment="1">
      <alignment horizontal="center" vertical="center"/>
    </xf>
    <xf numFmtId="166" fontId="56" fillId="0" borderId="21" xfId="47" applyNumberFormat="1" applyFont="1" applyFill="1" applyBorder="1" applyAlignment="1">
      <alignment/>
    </xf>
    <xf numFmtId="166" fontId="56" fillId="2" borderId="21" xfId="47" applyNumberFormat="1" applyFont="1" applyFill="1" applyBorder="1" applyAlignment="1">
      <alignment/>
    </xf>
    <xf numFmtId="0" fontId="11" fillId="8" borderId="23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166" fontId="15" fillId="21" borderId="18" xfId="47" applyNumberFormat="1" applyFont="1" applyFill="1" applyBorder="1" applyAlignment="1">
      <alignment horizontal="center" vertical="center"/>
    </xf>
    <xf numFmtId="166" fontId="15" fillId="21" borderId="19" xfId="47" applyNumberFormat="1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/>
    </xf>
    <xf numFmtId="0" fontId="56" fillId="0" borderId="43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45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9">
    <dxf>
      <font>
        <color rgb="FFFF0000"/>
      </font>
      <fill>
        <patternFill>
          <bgColor rgb="FFFFFFCC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showGridLines="0" tabSelected="1" zoomScale="80" zoomScaleNormal="80" zoomScalePageLayoutView="0" workbookViewId="0" topLeftCell="A1">
      <selection activeCell="I42" sqref="I42"/>
    </sheetView>
  </sheetViews>
  <sheetFormatPr defaultColWidth="0" defaultRowHeight="15" zeroHeight="1"/>
  <cols>
    <col min="1" max="1" width="23.140625" style="1" customWidth="1"/>
    <col min="2" max="2" width="22.28125" style="1" customWidth="1"/>
    <col min="3" max="4" width="11.421875" style="1" customWidth="1"/>
    <col min="5" max="5" width="13.8515625" style="1" customWidth="1"/>
    <col min="6" max="6" width="1.7109375" style="1" customWidth="1"/>
    <col min="7" max="16" width="12.7109375" style="1" customWidth="1"/>
    <col min="17" max="18" width="11.421875" style="1" customWidth="1"/>
    <col min="19" max="40" width="0" style="1" hidden="1" customWidth="1"/>
    <col min="41" max="16384" width="11.421875" style="1" hidden="1" customWidth="1"/>
  </cols>
  <sheetData>
    <row r="1" spans="1:16" ht="2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>
      <c r="A2" s="7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8" t="s">
        <v>1</v>
      </c>
      <c r="B4" s="76"/>
      <c r="C4" s="76"/>
      <c r="D4" s="76"/>
      <c r="E4" s="76"/>
      <c r="F4" s="76"/>
      <c r="G4" s="76"/>
      <c r="H4" s="76"/>
      <c r="I4" s="6"/>
      <c r="J4" s="6"/>
      <c r="K4" s="6"/>
      <c r="L4" s="6"/>
      <c r="M4" s="6"/>
      <c r="N4" s="6"/>
      <c r="O4" s="6"/>
      <c r="P4" s="6"/>
    </row>
    <row r="5" spans="1:16" ht="33.75" customHeight="1">
      <c r="A5" s="8" t="s">
        <v>2</v>
      </c>
      <c r="B5" s="77"/>
      <c r="C5" s="77"/>
      <c r="D5" s="77"/>
      <c r="E5" s="77"/>
      <c r="F5" s="77"/>
      <c r="G5" s="77"/>
      <c r="H5" s="77"/>
      <c r="I5" s="6"/>
      <c r="J5" s="6"/>
      <c r="K5" s="6"/>
      <c r="L5" s="6"/>
      <c r="M5" s="6"/>
      <c r="N5" s="6"/>
      <c r="O5" s="6"/>
      <c r="P5" s="6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customHeight="1" thickBot="1">
      <c r="A7" s="10" t="s">
        <v>3</v>
      </c>
      <c r="B7" s="6"/>
      <c r="C7" s="6"/>
      <c r="D7" s="6"/>
      <c r="E7" s="6"/>
      <c r="F7" s="6"/>
      <c r="G7" s="11"/>
      <c r="H7" s="11"/>
      <c r="I7" s="6"/>
      <c r="J7" s="6"/>
      <c r="K7" s="6"/>
      <c r="L7" s="6"/>
      <c r="M7" s="6"/>
      <c r="N7" s="6"/>
      <c r="O7" s="6"/>
      <c r="P7" s="6"/>
    </row>
    <row r="8" spans="1:16" ht="25.5" customHeight="1">
      <c r="A8" s="81" t="s">
        <v>4</v>
      </c>
      <c r="B8" s="82"/>
      <c r="C8" s="82"/>
      <c r="D8" s="82"/>
      <c r="E8" s="83"/>
      <c r="F8" s="6"/>
      <c r="G8" s="81" t="s">
        <v>5</v>
      </c>
      <c r="H8" s="82"/>
      <c r="I8" s="82"/>
      <c r="J8" s="82"/>
      <c r="K8" s="83"/>
      <c r="L8" s="6"/>
      <c r="M8" s="9"/>
      <c r="N8" s="6"/>
      <c r="O8" s="6"/>
      <c r="P8" s="6"/>
    </row>
    <row r="9" spans="1:33" s="3" customFormat="1" ht="33" customHeight="1">
      <c r="A9" s="84" t="s">
        <v>6</v>
      </c>
      <c r="B9" s="85"/>
      <c r="C9" s="12" t="s">
        <v>7</v>
      </c>
      <c r="D9" s="12" t="s">
        <v>8</v>
      </c>
      <c r="E9" s="13" t="s">
        <v>9</v>
      </c>
      <c r="F9" s="14"/>
      <c r="G9" s="15" t="s">
        <v>10</v>
      </c>
      <c r="H9" s="16" t="s">
        <v>11</v>
      </c>
      <c r="I9" s="16" t="s">
        <v>12</v>
      </c>
      <c r="J9" s="16" t="s">
        <v>13</v>
      </c>
      <c r="K9" s="17" t="s">
        <v>14</v>
      </c>
      <c r="L9" s="18"/>
      <c r="M9" s="9"/>
      <c r="N9" s="18"/>
      <c r="O9" s="14"/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7" customHeight="1">
      <c r="A10" s="88" t="s">
        <v>15</v>
      </c>
      <c r="B10" s="89"/>
      <c r="C10" s="51">
        <v>5000</v>
      </c>
      <c r="D10" s="52" t="s">
        <v>16</v>
      </c>
      <c r="E10" s="53">
        <v>1</v>
      </c>
      <c r="F10" s="19"/>
      <c r="G10" s="54">
        <v>500</v>
      </c>
      <c r="H10" s="55">
        <v>1000</v>
      </c>
      <c r="I10" s="55">
        <v>1500</v>
      </c>
      <c r="J10" s="55">
        <v>2000</v>
      </c>
      <c r="K10" s="20">
        <f>SUM(G10:J10)</f>
        <v>5000</v>
      </c>
      <c r="L10" s="6"/>
      <c r="M10" s="9"/>
      <c r="N10" s="21"/>
      <c r="O10" s="22"/>
      <c r="P10" s="2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7" customHeight="1" thickBot="1">
      <c r="A11" s="90"/>
      <c r="B11" s="91"/>
      <c r="C11" s="86" t="s">
        <v>17</v>
      </c>
      <c r="D11" s="86"/>
      <c r="E11" s="87"/>
      <c r="F11" s="19"/>
      <c r="G11" s="23">
        <f>_xlfn.IFERROR((G10/$C10)*$E10,"-")</f>
        <v>0.1</v>
      </c>
      <c r="H11" s="24">
        <f>_xlfn.IFERROR((H10/$C10)*$E10,"-")</f>
        <v>0.2</v>
      </c>
      <c r="I11" s="24">
        <f>_xlfn.IFERROR((I10/$C10)*$E10,"-")</f>
        <v>0.3</v>
      </c>
      <c r="J11" s="24">
        <f>_xlfn.IFERROR((J10/$C10)*$E10,"-")</f>
        <v>0.4</v>
      </c>
      <c r="K11" s="25">
        <f>SUM(G11:J11)</f>
        <v>1</v>
      </c>
      <c r="L11" s="6"/>
      <c r="M11" s="9"/>
      <c r="N11" s="18"/>
      <c r="O11" s="22"/>
      <c r="P11" s="22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16" ht="15">
      <c r="A12" s="6"/>
      <c r="B12" s="6"/>
      <c r="C12" s="6"/>
      <c r="D12" s="6"/>
      <c r="E12" s="6"/>
      <c r="F12" s="6"/>
      <c r="G12" s="26" t="s">
        <v>18</v>
      </c>
      <c r="H12" s="6"/>
      <c r="I12" s="6"/>
      <c r="J12" s="6"/>
      <c r="K12" s="6"/>
      <c r="L12" s="6"/>
      <c r="M12" s="9"/>
      <c r="N12" s="6"/>
      <c r="O12" s="6"/>
      <c r="P12" s="6"/>
    </row>
    <row r="13" spans="1:16" ht="25.5" customHeight="1" thickBot="1">
      <c r="A13" s="10" t="s">
        <v>19</v>
      </c>
      <c r="B13" s="6"/>
      <c r="C13" s="6"/>
      <c r="D13" s="6"/>
      <c r="E13" s="6"/>
      <c r="F13" s="6"/>
      <c r="G13" s="11"/>
      <c r="H13" s="11"/>
      <c r="I13" s="6"/>
      <c r="J13" s="6"/>
      <c r="K13" s="6"/>
      <c r="L13" s="6"/>
      <c r="M13" s="6"/>
      <c r="N13" s="6"/>
      <c r="O13" s="6"/>
      <c r="P13" s="6"/>
    </row>
    <row r="14" spans="1:16" ht="25.5" customHeight="1" thickBot="1">
      <c r="A14" s="78" t="s">
        <v>20</v>
      </c>
      <c r="B14" s="79"/>
      <c r="C14" s="79"/>
      <c r="D14" s="79"/>
      <c r="E14" s="80"/>
      <c r="F14" s="6"/>
      <c r="G14" s="60" t="s">
        <v>5</v>
      </c>
      <c r="H14" s="61"/>
      <c r="I14" s="61"/>
      <c r="J14" s="61"/>
      <c r="K14" s="61"/>
      <c r="L14" s="61"/>
      <c r="M14" s="61"/>
      <c r="N14" s="61"/>
      <c r="O14" s="61"/>
      <c r="P14" s="62"/>
    </row>
    <row r="15" spans="1:38" s="3" customFormat="1" ht="18" customHeight="1">
      <c r="A15" s="63" t="s">
        <v>21</v>
      </c>
      <c r="B15" s="65" t="s">
        <v>22</v>
      </c>
      <c r="C15" s="67" t="s">
        <v>23</v>
      </c>
      <c r="D15" s="69" t="s">
        <v>24</v>
      </c>
      <c r="E15" s="71" t="s">
        <v>9</v>
      </c>
      <c r="F15" s="14"/>
      <c r="G15" s="73" t="s">
        <v>10</v>
      </c>
      <c r="H15" s="74"/>
      <c r="I15" s="68" t="s">
        <v>11</v>
      </c>
      <c r="J15" s="74"/>
      <c r="K15" s="68" t="s">
        <v>12</v>
      </c>
      <c r="L15" s="74"/>
      <c r="M15" s="68" t="s">
        <v>13</v>
      </c>
      <c r="N15" s="74"/>
      <c r="O15" s="75" t="s">
        <v>25</v>
      </c>
      <c r="P15" s="58" t="s">
        <v>26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3" customFormat="1" ht="32.25" customHeight="1">
      <c r="A16" s="64"/>
      <c r="B16" s="66"/>
      <c r="C16" s="68"/>
      <c r="D16" s="70"/>
      <c r="E16" s="72"/>
      <c r="F16" s="14"/>
      <c r="G16" s="27" t="s">
        <v>27</v>
      </c>
      <c r="H16" s="28" t="s">
        <v>26</v>
      </c>
      <c r="I16" s="28" t="s">
        <v>27</v>
      </c>
      <c r="J16" s="28" t="s">
        <v>26</v>
      </c>
      <c r="K16" s="28" t="s">
        <v>27</v>
      </c>
      <c r="L16" s="28" t="s">
        <v>26</v>
      </c>
      <c r="M16" s="28" t="s">
        <v>27</v>
      </c>
      <c r="N16" s="28" t="s">
        <v>26</v>
      </c>
      <c r="O16" s="64"/>
      <c r="P16" s="5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">
      <c r="A17" s="29" t="s">
        <v>28</v>
      </c>
      <c r="B17" s="30"/>
      <c r="C17" s="30"/>
      <c r="D17" s="30"/>
      <c r="E17" s="31">
        <f>SUM(E18:E20)</f>
        <v>0.35000000000000003</v>
      </c>
      <c r="F17" s="22"/>
      <c r="G17" s="32"/>
      <c r="H17" s="33">
        <f>SUM(H18:H20)</f>
        <v>0.04166666666666667</v>
      </c>
      <c r="I17" s="34"/>
      <c r="J17" s="33">
        <f>SUM(J18:J20)</f>
        <v>0.14166666666666666</v>
      </c>
      <c r="K17" s="34"/>
      <c r="L17" s="33">
        <f>SUM(L18:L20)</f>
        <v>0.14166666666666666</v>
      </c>
      <c r="M17" s="34"/>
      <c r="N17" s="33">
        <f>SUM(N18:N20)</f>
        <v>0.025</v>
      </c>
      <c r="O17" s="35"/>
      <c r="P17" s="36">
        <f>SUM(P18:P20)</f>
        <v>0.35000000000000003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>
      <c r="A18" s="47" t="s">
        <v>29</v>
      </c>
      <c r="B18" s="48" t="s">
        <v>30</v>
      </c>
      <c r="C18" s="49">
        <v>300000</v>
      </c>
      <c r="D18" s="48" t="s">
        <v>31</v>
      </c>
      <c r="E18" s="50">
        <v>0.05</v>
      </c>
      <c r="F18" s="22"/>
      <c r="G18" s="56">
        <v>100000</v>
      </c>
      <c r="H18" s="37">
        <f>_xlfn.IFERROR((G18/$C18)*$E18,"-")</f>
        <v>0.016666666666666666</v>
      </c>
      <c r="I18" s="56">
        <v>100000</v>
      </c>
      <c r="J18" s="37">
        <f>_xlfn.IFERROR((I18/$C18)*$E18,"-")</f>
        <v>0.016666666666666666</v>
      </c>
      <c r="K18" s="56">
        <v>100000</v>
      </c>
      <c r="L18" s="37">
        <f>_xlfn.IFERROR((K18/$C18)*$E18,"-")</f>
        <v>0.016666666666666666</v>
      </c>
      <c r="M18" s="56">
        <v>0</v>
      </c>
      <c r="N18" s="37">
        <f>_xlfn.IFERROR((M18/$C18)*$E18,"-")</f>
        <v>0</v>
      </c>
      <c r="O18" s="38">
        <f>SUM(G18,I18,K18,M18)</f>
        <v>300000</v>
      </c>
      <c r="P18" s="39">
        <f>_xlfn.IFERROR((O18/$C18)*$E18,"-")</f>
        <v>0.05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>
      <c r="A19" s="47" t="s">
        <v>29</v>
      </c>
      <c r="B19" s="48" t="s">
        <v>32</v>
      </c>
      <c r="C19" s="49">
        <v>200000</v>
      </c>
      <c r="D19" s="48" t="s">
        <v>33</v>
      </c>
      <c r="E19" s="50">
        <v>0.1</v>
      </c>
      <c r="F19" s="22"/>
      <c r="G19" s="56">
        <v>50000</v>
      </c>
      <c r="H19" s="37">
        <f aca="true" t="shared" si="0" ref="H19:J20">_xlfn.IFERROR((G19/$C19)*$E19,"-")</f>
        <v>0.025</v>
      </c>
      <c r="I19" s="56">
        <v>50000</v>
      </c>
      <c r="J19" s="37">
        <f t="shared" si="0"/>
        <v>0.025</v>
      </c>
      <c r="K19" s="56">
        <v>50000</v>
      </c>
      <c r="L19" s="37">
        <f>_xlfn.IFERROR((K19/$C19)*$E19,"-")</f>
        <v>0.025</v>
      </c>
      <c r="M19" s="56">
        <v>50000</v>
      </c>
      <c r="N19" s="37">
        <f>_xlfn.IFERROR((M19/$C19)*$E19,"-")</f>
        <v>0.025</v>
      </c>
      <c r="O19" s="38">
        <f>SUM(G19,I19,K19,M19)</f>
        <v>200000</v>
      </c>
      <c r="P19" s="39">
        <f>_xlfn.IFERROR((O19/$C19)*$E19,"-")</f>
        <v>0.1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>
      <c r="A20" s="47" t="s">
        <v>29</v>
      </c>
      <c r="B20" s="48" t="s">
        <v>34</v>
      </c>
      <c r="C20" s="49">
        <v>100000</v>
      </c>
      <c r="D20" s="48" t="s">
        <v>35</v>
      </c>
      <c r="E20" s="50">
        <v>0.2</v>
      </c>
      <c r="F20" s="22"/>
      <c r="G20" s="56"/>
      <c r="H20" s="37">
        <f t="shared" si="0"/>
        <v>0</v>
      </c>
      <c r="I20" s="56">
        <v>50000</v>
      </c>
      <c r="J20" s="37">
        <f t="shared" si="0"/>
        <v>0.1</v>
      </c>
      <c r="K20" s="56">
        <v>50000</v>
      </c>
      <c r="L20" s="37">
        <f>_xlfn.IFERROR((K20/$C20)*$E20,"-")</f>
        <v>0.1</v>
      </c>
      <c r="M20" s="56">
        <v>0</v>
      </c>
      <c r="N20" s="37">
        <f>_xlfn.IFERROR((M20/$C20)*$E20,"-")</f>
        <v>0</v>
      </c>
      <c r="O20" s="38">
        <f>SUM(G20,I20,K20,M20)</f>
        <v>100000</v>
      </c>
      <c r="P20" s="39">
        <f>_xlfn.IFERROR((O20/$C20)*$E20,"-")</f>
        <v>0.2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>
      <c r="A21" s="29" t="s">
        <v>36</v>
      </c>
      <c r="B21" s="30"/>
      <c r="C21" s="30"/>
      <c r="D21" s="30"/>
      <c r="E21" s="31">
        <f>SUM(E22:E24)</f>
        <v>0.15000000000000002</v>
      </c>
      <c r="F21" s="22"/>
      <c r="G21" s="57"/>
      <c r="H21" s="33">
        <f>SUM(H22:H24)</f>
        <v>0.025</v>
      </c>
      <c r="I21" s="57"/>
      <c r="J21" s="33">
        <f>SUM(J22:J24)</f>
        <v>0.07500000000000001</v>
      </c>
      <c r="K21" s="57"/>
      <c r="L21" s="33">
        <f>SUM(L22:L24)</f>
        <v>0.05</v>
      </c>
      <c r="M21" s="57"/>
      <c r="N21" s="33">
        <f>SUM(N22:N24)</f>
        <v>0</v>
      </c>
      <c r="O21" s="35"/>
      <c r="P21" s="36">
        <f>SUM(P22:P24)</f>
        <v>0.15000000000000002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>
      <c r="A22" s="47" t="s">
        <v>37</v>
      </c>
      <c r="B22" s="48" t="s">
        <v>38</v>
      </c>
      <c r="C22" s="49">
        <v>80</v>
      </c>
      <c r="D22" s="48" t="s">
        <v>64</v>
      </c>
      <c r="E22" s="50">
        <v>0.05</v>
      </c>
      <c r="F22" s="22"/>
      <c r="G22" s="56">
        <v>40</v>
      </c>
      <c r="H22" s="37">
        <f>_xlfn.IFERROR((G22/$C22)*$E22,"-")</f>
        <v>0.025</v>
      </c>
      <c r="I22" s="56">
        <v>40</v>
      </c>
      <c r="J22" s="37">
        <f>_xlfn.IFERROR((I22/$C22)*$E22,"-")</f>
        <v>0.025</v>
      </c>
      <c r="K22" s="56">
        <v>0</v>
      </c>
      <c r="L22" s="37">
        <f>_xlfn.IFERROR((K22/$C22)*$E22,"-")</f>
        <v>0</v>
      </c>
      <c r="M22" s="56">
        <v>0</v>
      </c>
      <c r="N22" s="37">
        <f>_xlfn.IFERROR((M22/$C22)*$E22,"-")</f>
        <v>0</v>
      </c>
      <c r="O22" s="38">
        <f>SUM(G22,I22,K22,M22)</f>
        <v>80</v>
      </c>
      <c r="P22" s="39">
        <f>_xlfn.IFERROR((O22/$C22)*$E22,"-")</f>
        <v>0.05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>
      <c r="A23" s="47" t="s">
        <v>37</v>
      </c>
      <c r="B23" s="48" t="s">
        <v>39</v>
      </c>
      <c r="C23" s="49">
        <v>200</v>
      </c>
      <c r="D23" s="48" t="s">
        <v>40</v>
      </c>
      <c r="E23" s="50">
        <v>0.05</v>
      </c>
      <c r="F23" s="22"/>
      <c r="G23" s="56">
        <v>0</v>
      </c>
      <c r="H23" s="37">
        <f aca="true" t="shared" si="1" ref="H23:J24">_xlfn.IFERROR((G23/$C23)*$E23,"-")</f>
        <v>0</v>
      </c>
      <c r="I23" s="56">
        <v>200</v>
      </c>
      <c r="J23" s="37">
        <f t="shared" si="1"/>
        <v>0.05</v>
      </c>
      <c r="K23" s="56">
        <v>0</v>
      </c>
      <c r="L23" s="37">
        <f>_xlfn.IFERROR((K23/$C23)*$E23,"-")</f>
        <v>0</v>
      </c>
      <c r="M23" s="56">
        <v>0</v>
      </c>
      <c r="N23" s="37">
        <f>_xlfn.IFERROR((M23/$C23)*$E23,"-")</f>
        <v>0</v>
      </c>
      <c r="O23" s="38">
        <f>SUM(G23,I23,K23,M23)</f>
        <v>200</v>
      </c>
      <c r="P23" s="39">
        <f>_xlfn.IFERROR((O23/$C23)*$E23,"-")</f>
        <v>0.05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>
      <c r="A24" s="47" t="s">
        <v>37</v>
      </c>
      <c r="B24" s="48" t="s">
        <v>41</v>
      </c>
      <c r="C24" s="49">
        <v>500</v>
      </c>
      <c r="D24" s="48" t="s">
        <v>42</v>
      </c>
      <c r="E24" s="50">
        <v>0.05</v>
      </c>
      <c r="F24" s="22"/>
      <c r="G24" s="56">
        <v>0</v>
      </c>
      <c r="H24" s="37">
        <f t="shared" si="1"/>
        <v>0</v>
      </c>
      <c r="I24" s="56">
        <v>0</v>
      </c>
      <c r="J24" s="37">
        <f t="shared" si="1"/>
        <v>0</v>
      </c>
      <c r="K24" s="56">
        <v>500</v>
      </c>
      <c r="L24" s="37">
        <f>_xlfn.IFERROR((K24/$C24)*$E24,"-")</f>
        <v>0.05</v>
      </c>
      <c r="M24" s="56">
        <v>0</v>
      </c>
      <c r="N24" s="37">
        <f>_xlfn.IFERROR((M24/$C24)*$E24,"-")</f>
        <v>0</v>
      </c>
      <c r="O24" s="38">
        <f>SUM(G24,I24,K24,M24)</f>
        <v>500</v>
      </c>
      <c r="P24" s="39">
        <f>_xlfn.IFERROR((O24/$C24)*$E24,"-")</f>
        <v>0.05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>
      <c r="A25" s="29" t="s">
        <v>43</v>
      </c>
      <c r="B25" s="30"/>
      <c r="C25" s="30"/>
      <c r="D25" s="30"/>
      <c r="E25" s="31">
        <f>SUM(E26:E28)</f>
        <v>0.2</v>
      </c>
      <c r="F25" s="22"/>
      <c r="G25" s="57"/>
      <c r="H25" s="33">
        <f>SUM(H26:H28)</f>
        <v>0</v>
      </c>
      <c r="I25" s="57"/>
      <c r="J25" s="33">
        <f>SUM(J26:J28)</f>
        <v>0.1</v>
      </c>
      <c r="K25" s="57"/>
      <c r="L25" s="33">
        <f>SUM(L26:L28)</f>
        <v>0.052777777777777785</v>
      </c>
      <c r="M25" s="57"/>
      <c r="N25" s="33">
        <f>SUM(N26:N28)</f>
        <v>0.04722222222222222</v>
      </c>
      <c r="O25" s="35"/>
      <c r="P25" s="36">
        <f>SUM(P26:P28)</f>
        <v>0.2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>
      <c r="A26" s="47" t="s">
        <v>44</v>
      </c>
      <c r="B26" s="48" t="s">
        <v>45</v>
      </c>
      <c r="C26" s="49">
        <v>100</v>
      </c>
      <c r="D26" s="48" t="s">
        <v>16</v>
      </c>
      <c r="E26" s="50">
        <v>0.1</v>
      </c>
      <c r="F26" s="22"/>
      <c r="G26" s="56">
        <v>0</v>
      </c>
      <c r="H26" s="37">
        <f>_xlfn.IFERROR((G26/$C26)*$E26,"-")</f>
        <v>0</v>
      </c>
      <c r="I26" s="56">
        <v>100</v>
      </c>
      <c r="J26" s="37">
        <f>_xlfn.IFERROR((I26/$C26)*$E26,"-")</f>
        <v>0.1</v>
      </c>
      <c r="K26" s="56">
        <v>0</v>
      </c>
      <c r="L26" s="37">
        <f>_xlfn.IFERROR((K26/$C26)*$E26,"-")</f>
        <v>0</v>
      </c>
      <c r="M26" s="56">
        <v>0</v>
      </c>
      <c r="N26" s="37">
        <f>_xlfn.IFERROR((M26/$C26)*$E26,"-")</f>
        <v>0</v>
      </c>
      <c r="O26" s="38">
        <f>SUM(G26,I26,K26,M26)</f>
        <v>100</v>
      </c>
      <c r="P26" s="39">
        <f>_xlfn.IFERROR((O26/$C26)*$E26,"-")</f>
        <v>0.1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>
      <c r="A27" s="47" t="s">
        <v>44</v>
      </c>
      <c r="B27" s="48" t="s">
        <v>46</v>
      </c>
      <c r="C27" s="49">
        <v>8000</v>
      </c>
      <c r="D27" s="48" t="s">
        <v>47</v>
      </c>
      <c r="E27" s="50">
        <v>0.05</v>
      </c>
      <c r="F27" s="22"/>
      <c r="G27" s="56">
        <v>0</v>
      </c>
      <c r="H27" s="37">
        <f aca="true" t="shared" si="2" ref="H27:J28">_xlfn.IFERROR((G27/$C27)*$E27,"-")</f>
        <v>0</v>
      </c>
      <c r="I27" s="56">
        <v>0</v>
      </c>
      <c r="J27" s="37">
        <f t="shared" si="2"/>
        <v>0</v>
      </c>
      <c r="K27" s="56">
        <v>4000</v>
      </c>
      <c r="L27" s="37">
        <f>_xlfn.IFERROR((K27/$C27)*$E27,"-")</f>
        <v>0.025</v>
      </c>
      <c r="M27" s="56">
        <v>4000</v>
      </c>
      <c r="N27" s="37">
        <f>_xlfn.IFERROR((M27/$C27)*$E27,"-")</f>
        <v>0.025</v>
      </c>
      <c r="O27" s="38">
        <f>SUM(G27,I27,K27,M27)</f>
        <v>8000</v>
      </c>
      <c r="P27" s="39">
        <f>_xlfn.IFERROR((O27/$C27)*$E27,"-")</f>
        <v>0.05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>
      <c r="A28" s="47" t="s">
        <v>44</v>
      </c>
      <c r="B28" s="48" t="s">
        <v>48</v>
      </c>
      <c r="C28" s="49">
        <v>4500</v>
      </c>
      <c r="D28" s="48" t="s">
        <v>49</v>
      </c>
      <c r="E28" s="50">
        <v>0.05</v>
      </c>
      <c r="F28" s="22"/>
      <c r="G28" s="56">
        <v>0</v>
      </c>
      <c r="H28" s="37">
        <f t="shared" si="2"/>
        <v>0</v>
      </c>
      <c r="I28" s="56">
        <v>0</v>
      </c>
      <c r="J28" s="37">
        <f t="shared" si="2"/>
        <v>0</v>
      </c>
      <c r="K28" s="56">
        <v>2500</v>
      </c>
      <c r="L28" s="37">
        <f>_xlfn.IFERROR((K28/$C28)*$E28,"-")</f>
        <v>0.02777777777777778</v>
      </c>
      <c r="M28" s="56">
        <v>2000</v>
      </c>
      <c r="N28" s="37">
        <f>_xlfn.IFERROR((M28/$C28)*$E28,"-")</f>
        <v>0.022222222222222223</v>
      </c>
      <c r="O28" s="38">
        <f>SUM(G28,I28,K28,M28)</f>
        <v>4500</v>
      </c>
      <c r="P28" s="39">
        <f>_xlfn.IFERROR((O28/$C28)*$E28,"-")</f>
        <v>0.05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>
      <c r="A29" s="29" t="s">
        <v>50</v>
      </c>
      <c r="B29" s="30"/>
      <c r="C29" s="30"/>
      <c r="D29" s="30"/>
      <c r="E29" s="31">
        <f>SUM(E30:E32)</f>
        <v>0.15000000000000002</v>
      </c>
      <c r="F29" s="22"/>
      <c r="G29" s="57"/>
      <c r="H29" s="33">
        <f>SUM(H30:H32)</f>
        <v>0</v>
      </c>
      <c r="I29" s="57"/>
      <c r="J29" s="33">
        <f>SUM(J30:J32)</f>
        <v>0.02857142857142857</v>
      </c>
      <c r="K29" s="57"/>
      <c r="L29" s="33">
        <f>SUM(L30:L32)</f>
        <v>0.0761904761904762</v>
      </c>
      <c r="M29" s="57"/>
      <c r="N29" s="33">
        <f>SUM(N30:N32)</f>
        <v>0.04523809523809524</v>
      </c>
      <c r="O29" s="35"/>
      <c r="P29" s="36">
        <f>SUM(P30:P32)</f>
        <v>0.15000000000000002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>
      <c r="A30" s="47" t="s">
        <v>51</v>
      </c>
      <c r="B30" s="48" t="s">
        <v>52</v>
      </c>
      <c r="C30" s="49">
        <v>300</v>
      </c>
      <c r="D30" s="48" t="s">
        <v>53</v>
      </c>
      <c r="E30" s="50">
        <v>0.05</v>
      </c>
      <c r="F30" s="22"/>
      <c r="G30" s="56">
        <v>0</v>
      </c>
      <c r="H30" s="37">
        <f>_xlfn.IFERROR((G30/$C30)*$E30,"-")</f>
        <v>0</v>
      </c>
      <c r="I30" s="56">
        <v>0</v>
      </c>
      <c r="J30" s="37">
        <f>_xlfn.IFERROR((I30/$C30)*$E30,"-")</f>
        <v>0</v>
      </c>
      <c r="K30" s="56">
        <v>200</v>
      </c>
      <c r="L30" s="37">
        <f>_xlfn.IFERROR((K30/$C30)*$E30,"-")</f>
        <v>0.03333333333333333</v>
      </c>
      <c r="M30" s="56">
        <v>100</v>
      </c>
      <c r="N30" s="37">
        <f>_xlfn.IFERROR((M30/$C30)*$E30,"-")</f>
        <v>0.016666666666666666</v>
      </c>
      <c r="O30" s="38">
        <f aca="true" t="shared" si="3" ref="O30:O36">SUM(G30,I30,K30,M30)</f>
        <v>300</v>
      </c>
      <c r="P30" s="39">
        <f>_xlfn.IFERROR((O30/$C30)*$E30,"-")</f>
        <v>0.05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>
      <c r="A31" s="47" t="s">
        <v>51</v>
      </c>
      <c r="B31" s="48" t="s">
        <v>54</v>
      </c>
      <c r="C31" s="49">
        <v>7000</v>
      </c>
      <c r="D31" s="48" t="s">
        <v>55</v>
      </c>
      <c r="E31" s="50">
        <v>0.1</v>
      </c>
      <c r="F31" s="22"/>
      <c r="G31" s="56">
        <v>0</v>
      </c>
      <c r="H31" s="37">
        <f aca="true" t="shared" si="4" ref="H31:J32">_xlfn.IFERROR((G31/$C31)*$E31,"-")</f>
        <v>0</v>
      </c>
      <c r="I31" s="56">
        <v>2000</v>
      </c>
      <c r="J31" s="37">
        <f t="shared" si="4"/>
        <v>0.02857142857142857</v>
      </c>
      <c r="K31" s="56">
        <v>3000</v>
      </c>
      <c r="L31" s="37">
        <f>_xlfn.IFERROR((K31/$C31)*$E31,"-")</f>
        <v>0.04285714285714286</v>
      </c>
      <c r="M31" s="56">
        <v>2000</v>
      </c>
      <c r="N31" s="37">
        <f>_xlfn.IFERROR((M31/$C31)*$E31,"-")</f>
        <v>0.02857142857142857</v>
      </c>
      <c r="O31" s="38">
        <f t="shared" si="3"/>
        <v>7000</v>
      </c>
      <c r="P31" s="39">
        <f>_xlfn.IFERROR((O31/$C31)*$E31,"-")</f>
        <v>0.1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>
      <c r="A32" s="47" t="s">
        <v>51</v>
      </c>
      <c r="B32" s="48" t="s">
        <v>56</v>
      </c>
      <c r="C32" s="49">
        <v>0</v>
      </c>
      <c r="D32" s="48" t="s">
        <v>57</v>
      </c>
      <c r="E32" s="50">
        <v>0</v>
      </c>
      <c r="F32" s="22"/>
      <c r="G32" s="56">
        <v>0</v>
      </c>
      <c r="H32" s="37" t="str">
        <f t="shared" si="4"/>
        <v>-</v>
      </c>
      <c r="I32" s="56">
        <v>0</v>
      </c>
      <c r="J32" s="37" t="str">
        <f t="shared" si="4"/>
        <v>-</v>
      </c>
      <c r="K32" s="56">
        <v>0</v>
      </c>
      <c r="L32" s="37" t="str">
        <f>_xlfn.IFERROR((K32/$C32)*$E32,"-")</f>
        <v>-</v>
      </c>
      <c r="M32" s="56">
        <v>0</v>
      </c>
      <c r="N32" s="37" t="str">
        <f>_xlfn.IFERROR((M32/$C32)*$E32,"-")</f>
        <v>-</v>
      </c>
      <c r="O32" s="38">
        <f t="shared" si="3"/>
        <v>0</v>
      </c>
      <c r="P32" s="39" t="str">
        <f>_xlfn.IFERROR((O32/$C32)*$E32,"-")</f>
        <v>-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>
      <c r="A33" s="29" t="s">
        <v>58</v>
      </c>
      <c r="B33" s="30"/>
      <c r="C33" s="30"/>
      <c r="D33" s="30"/>
      <c r="E33" s="31">
        <f>SUM(E34:E36)</f>
        <v>0.15</v>
      </c>
      <c r="F33" s="22"/>
      <c r="G33" s="57"/>
      <c r="H33" s="33">
        <f>SUM(H34:H36)</f>
        <v>0</v>
      </c>
      <c r="I33" s="57"/>
      <c r="J33" s="33">
        <f>SUM(J34:J36)</f>
        <v>0.049999999999999996</v>
      </c>
      <c r="K33" s="57"/>
      <c r="L33" s="33">
        <f>SUM(L34:L36)</f>
        <v>0.049999999999999996</v>
      </c>
      <c r="M33" s="57"/>
      <c r="N33" s="33">
        <f>SUM(N34:N36)</f>
        <v>0.049999999999999996</v>
      </c>
      <c r="O33" s="35"/>
      <c r="P33" s="36">
        <f>SUM(P34:P36)</f>
        <v>0.15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>
      <c r="A34" s="47" t="s">
        <v>59</v>
      </c>
      <c r="B34" s="48" t="s">
        <v>60</v>
      </c>
      <c r="C34" s="49">
        <v>1500</v>
      </c>
      <c r="D34" s="48" t="s">
        <v>31</v>
      </c>
      <c r="E34" s="50">
        <v>0.15</v>
      </c>
      <c r="F34" s="22"/>
      <c r="G34" s="56">
        <v>0</v>
      </c>
      <c r="H34" s="37">
        <f>_xlfn.IFERROR((G34/$C34)*$E34,"-")</f>
        <v>0</v>
      </c>
      <c r="I34" s="56">
        <v>500</v>
      </c>
      <c r="J34" s="37">
        <f>_xlfn.IFERROR((I34/$C34)*$E34,"-")</f>
        <v>0.049999999999999996</v>
      </c>
      <c r="K34" s="56">
        <v>500</v>
      </c>
      <c r="L34" s="37">
        <f>_xlfn.IFERROR((K34/$C34)*$E34,"-")</f>
        <v>0.049999999999999996</v>
      </c>
      <c r="M34" s="56">
        <v>500</v>
      </c>
      <c r="N34" s="37">
        <f>_xlfn.IFERROR((M34/$C34)*$E34,"-")</f>
        <v>0.049999999999999996</v>
      </c>
      <c r="O34" s="38">
        <f t="shared" si="3"/>
        <v>1500</v>
      </c>
      <c r="P34" s="39">
        <f>_xlfn.IFERROR((O34/$C34)*$E34,"-")</f>
        <v>0.15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>
      <c r="A35" s="47" t="s">
        <v>59</v>
      </c>
      <c r="B35" s="48" t="s">
        <v>61</v>
      </c>
      <c r="C35" s="49">
        <v>0</v>
      </c>
      <c r="D35" s="48" t="s">
        <v>57</v>
      </c>
      <c r="E35" s="50">
        <v>0</v>
      </c>
      <c r="F35" s="22"/>
      <c r="G35" s="56">
        <v>0</v>
      </c>
      <c r="H35" s="37" t="str">
        <f aca="true" t="shared" si="5" ref="H35:J36">_xlfn.IFERROR((G35/$C35)*$E35,"-")</f>
        <v>-</v>
      </c>
      <c r="I35" s="56">
        <v>0</v>
      </c>
      <c r="J35" s="37" t="str">
        <f t="shared" si="5"/>
        <v>-</v>
      </c>
      <c r="K35" s="56">
        <v>0</v>
      </c>
      <c r="L35" s="37" t="str">
        <f>_xlfn.IFERROR((K35/$C35)*$E35,"-")</f>
        <v>-</v>
      </c>
      <c r="M35" s="56">
        <v>0</v>
      </c>
      <c r="N35" s="37" t="str">
        <f>_xlfn.IFERROR((M35/$C35)*$E35,"-")</f>
        <v>-</v>
      </c>
      <c r="O35" s="38">
        <f t="shared" si="3"/>
        <v>0</v>
      </c>
      <c r="P35" s="39" t="str">
        <f>_xlfn.IFERROR((O35/$C35)*$E35,"-")</f>
        <v>-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 thickBot="1">
      <c r="A36" s="47" t="s">
        <v>59</v>
      </c>
      <c r="B36" s="48" t="s">
        <v>62</v>
      </c>
      <c r="C36" s="49">
        <v>0</v>
      </c>
      <c r="D36" s="48" t="s">
        <v>57</v>
      </c>
      <c r="E36" s="50">
        <v>0</v>
      </c>
      <c r="F36" s="22"/>
      <c r="G36" s="56">
        <v>0</v>
      </c>
      <c r="H36" s="40" t="str">
        <f t="shared" si="5"/>
        <v>-</v>
      </c>
      <c r="I36" s="56">
        <v>0</v>
      </c>
      <c r="J36" s="40" t="str">
        <f t="shared" si="5"/>
        <v>-</v>
      </c>
      <c r="K36" s="56">
        <v>0</v>
      </c>
      <c r="L36" s="40" t="str">
        <f>_xlfn.IFERROR((K36/$C36)*$E36,"-")</f>
        <v>-</v>
      </c>
      <c r="M36" s="56">
        <v>0</v>
      </c>
      <c r="N36" s="40" t="str">
        <f>_xlfn.IFERROR((M36/$C36)*$E36,"-")</f>
        <v>-</v>
      </c>
      <c r="O36" s="38">
        <f t="shared" si="3"/>
        <v>0</v>
      </c>
      <c r="P36" s="41" t="str">
        <f>_xlfn.IFERROR((O36/$C36)*$E36,"-")</f>
        <v>-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16" ht="8.25" customHeight="1">
      <c r="A37" s="6"/>
      <c r="B37" s="6"/>
      <c r="C37" s="6"/>
      <c r="D37" s="6"/>
      <c r="E37" s="4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43">
        <f>SUM(E17,E21,E25,E29,E33)</f>
        <v>1</v>
      </c>
      <c r="F38" s="6"/>
      <c r="G38" s="6"/>
      <c r="H38" s="46">
        <f>SUM(H17,H21,H25,H29,H33)</f>
        <v>0.06666666666666668</v>
      </c>
      <c r="I38" s="45"/>
      <c r="J38" s="44">
        <f>SUM(J17,J21,J25,J29,J33)</f>
        <v>0.3952380952380952</v>
      </c>
      <c r="K38" s="9"/>
      <c r="L38" s="44">
        <f>SUM(L17,L21,L25,L29,L33)</f>
        <v>0.3706349206349206</v>
      </c>
      <c r="M38" s="9"/>
      <c r="N38" s="44">
        <f>SUM(N17,N21,N25,N29,N33)</f>
        <v>0.16746031746031745</v>
      </c>
      <c r="O38" s="6"/>
      <c r="P38" s="43">
        <f>SUM(P17,P21,P25,P29,P33)</f>
        <v>1</v>
      </c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 t="s">
        <v>65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 t="s">
        <v>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4.25"/>
    <row r="44" ht="14.25"/>
    <row r="45" ht="14.25"/>
    <row r="46" ht="14.25"/>
    <row r="47" ht="14.25"/>
    <row r="48" ht="14.25"/>
    <row r="49" ht="14.25"/>
  </sheetData>
  <sheetProtection/>
  <mergeCells count="20">
    <mergeCell ref="B4:H4"/>
    <mergeCell ref="B5:H5"/>
    <mergeCell ref="A14:E14"/>
    <mergeCell ref="A8:E8"/>
    <mergeCell ref="A9:B9"/>
    <mergeCell ref="C11:E11"/>
    <mergeCell ref="A10:B11"/>
    <mergeCell ref="G8:K8"/>
    <mergeCell ref="P15:P16"/>
    <mergeCell ref="G14:P14"/>
    <mergeCell ref="A15:A16"/>
    <mergeCell ref="B15:B16"/>
    <mergeCell ref="C15:C16"/>
    <mergeCell ref="D15:D16"/>
    <mergeCell ref="E15:E16"/>
    <mergeCell ref="G15:H15"/>
    <mergeCell ref="I15:J15"/>
    <mergeCell ref="K15:L15"/>
    <mergeCell ref="M15:N15"/>
    <mergeCell ref="O15:O16"/>
  </mergeCells>
  <conditionalFormatting sqref="E38">
    <cfRule type="cellIs" priority="31" dxfId="17" operator="notEqual">
      <formula>1</formula>
    </cfRule>
  </conditionalFormatting>
  <conditionalFormatting sqref="K11">
    <cfRule type="cellIs" priority="30" dxfId="18" operator="notEqual">
      <formula>'Programación Plurianual'!#REF!</formula>
    </cfRule>
  </conditionalFormatting>
  <conditionalFormatting sqref="O18:O20">
    <cfRule type="cellIs" priority="28" dxfId="18" operator="notEqual">
      <formula>'Programación Plurianual'!#REF!</formula>
    </cfRule>
  </conditionalFormatting>
  <conditionalFormatting sqref="G11:J11">
    <cfRule type="cellIs" priority="17" dxfId="18" operator="notEqual">
      <formula>'Programación Plurianual'!#REF!</formula>
    </cfRule>
  </conditionalFormatting>
  <conditionalFormatting sqref="P38">
    <cfRule type="cellIs" priority="15" dxfId="17" operator="notEqual">
      <formula>1</formula>
    </cfRule>
  </conditionalFormatting>
  <conditionalFormatting sqref="N38">
    <cfRule type="cellIs" priority="13" dxfId="17" operator="notEqual">
      <formula>1</formula>
    </cfRule>
  </conditionalFormatting>
  <conditionalFormatting sqref="L38">
    <cfRule type="cellIs" priority="12" dxfId="17" operator="notEqual">
      <formula>1</formula>
    </cfRule>
  </conditionalFormatting>
  <conditionalFormatting sqref="J38">
    <cfRule type="cellIs" priority="11" dxfId="17" operator="notEqual">
      <formula>1</formula>
    </cfRule>
  </conditionalFormatting>
  <conditionalFormatting sqref="O22">
    <cfRule type="cellIs" priority="9" dxfId="18" operator="notEqual">
      <formula>'Programación Plurianual'!#REF!</formula>
    </cfRule>
  </conditionalFormatting>
  <conditionalFormatting sqref="O23">
    <cfRule type="cellIs" priority="8" dxfId="18" operator="notEqual">
      <formula>'Programación Plurianual'!#REF!</formula>
    </cfRule>
  </conditionalFormatting>
  <conditionalFormatting sqref="O24">
    <cfRule type="cellIs" priority="7" dxfId="18" operator="notEqual">
      <formula>'Programación Plurianual'!#REF!</formula>
    </cfRule>
  </conditionalFormatting>
  <conditionalFormatting sqref="O26">
    <cfRule type="cellIs" priority="6" dxfId="18" operator="notEqual">
      <formula>'Programación Plurianual'!#REF!</formula>
    </cfRule>
  </conditionalFormatting>
  <conditionalFormatting sqref="O27">
    <cfRule type="cellIs" priority="5" dxfId="18" operator="notEqual">
      <formula>'Programación Plurianual'!#REF!</formula>
    </cfRule>
  </conditionalFormatting>
  <conditionalFormatting sqref="O28">
    <cfRule type="cellIs" priority="4" dxfId="18" operator="notEqual">
      <formula>'Programación Plurianual'!#REF!</formula>
    </cfRule>
  </conditionalFormatting>
  <conditionalFormatting sqref="O30:O32">
    <cfRule type="cellIs" priority="3" dxfId="18" operator="notEqual">
      <formula>'Programación Plurianual'!#REF!</formula>
    </cfRule>
  </conditionalFormatting>
  <conditionalFormatting sqref="O34:O36">
    <cfRule type="cellIs" priority="2" dxfId="18" operator="notEqual">
      <formula>'Programación Plurianual'!#REF!</formula>
    </cfRule>
  </conditionalFormatting>
  <conditionalFormatting sqref="H38">
    <cfRule type="cellIs" priority="1" dxfId="17" operator="notEqual">
      <formula>1</formula>
    </cfRule>
  </conditionalFormatting>
  <printOptions/>
  <pageMargins left="0.7086614173228347" right="0.7086614173228347" top="1.141732283464567" bottom="0.7480314960629921" header="0.31496062992125984" footer="0.31496062992125984"/>
  <pageSetup fitToHeight="0" fitToWidth="1" horizontalDpi="600" verticalDpi="600" orientation="landscape" scale="57" r:id="rId4"/>
  <headerFooter>
    <oddHeader>&amp;L&amp;G&amp;R&amp;G</oddHeader>
    <oddFooter>&amp;R&amp;G</oddFooter>
  </headerFooter>
  <ignoredErrors>
    <ignoredError sqref="H21:N21 P21 H25:N25 P25 H29:N29 P29 H33:N33 P33 O25 O33 O29 O21" 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Seguimiento a la Inversión</dc:creator>
  <cp:keywords/>
  <dc:description/>
  <cp:lastModifiedBy>Diego Robalino</cp:lastModifiedBy>
  <cp:lastPrinted>2021-11-16T17:57:11Z</cp:lastPrinted>
  <dcterms:created xsi:type="dcterms:W3CDTF">2021-04-14T14:13:10Z</dcterms:created>
  <dcterms:modified xsi:type="dcterms:W3CDTF">2022-01-17T20:13:34Z</dcterms:modified>
  <cp:category/>
  <cp:version/>
  <cp:contentType/>
  <cp:contentStatus/>
</cp:coreProperties>
</file>